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tabRatio="767"/>
  </bookViews>
  <sheets>
    <sheet name="МШ" sheetId="6" r:id="rId1"/>
  </sheets>
  <definedNames>
    <definedName name="_xlnm.Print_Area" localSheetId="0">МШ!$A$1:$J$19</definedName>
  </definedNames>
  <calcPr calcId="152511"/>
</workbook>
</file>

<file path=xl/calcChain.xml><?xml version="1.0" encoding="utf-8"?>
<calcChain xmlns="http://schemas.openxmlformats.org/spreadsheetml/2006/main">
  <c r="H7" i="6" l="1"/>
  <c r="H8" i="6"/>
  <c r="H9" i="6"/>
  <c r="H10" i="6"/>
  <c r="H11" i="6"/>
  <c r="H12" i="6"/>
  <c r="H13" i="6"/>
  <c r="H14" i="6"/>
  <c r="H15" i="6"/>
  <c r="H16" i="6"/>
  <c r="H17" i="6"/>
  <c r="D13" i="6" l="1"/>
  <c r="D14" i="6"/>
  <c r="D15" i="6"/>
  <c r="D16" i="6"/>
  <c r="D17" i="6"/>
  <c r="D12" i="6"/>
  <c r="D7" i="6"/>
  <c r="D8" i="6"/>
  <c r="D9" i="6"/>
  <c r="D10" i="6"/>
  <c r="D11" i="6"/>
  <c r="D6" i="6"/>
  <c r="B7" i="6"/>
  <c r="B8" i="6"/>
  <c r="B9" i="6"/>
  <c r="B10" i="6"/>
  <c r="B11" i="6"/>
  <c r="B6" i="6"/>
  <c r="B12" i="6"/>
  <c r="B13" i="6"/>
  <c r="B14" i="6"/>
  <c r="B15" i="6"/>
  <c r="B16" i="6"/>
  <c r="B17" i="6"/>
  <c r="G7" i="6"/>
  <c r="F7" i="6" s="1"/>
  <c r="G8" i="6"/>
  <c r="F8" i="6" s="1"/>
  <c r="G9" i="6"/>
  <c r="F9" i="6" s="1"/>
  <c r="G10" i="6"/>
  <c r="F10" i="6" s="1"/>
  <c r="G11" i="6"/>
  <c r="F11" i="6" s="1"/>
  <c r="G12" i="6"/>
  <c r="F12" i="6" s="1"/>
  <c r="G13" i="6"/>
  <c r="F13" i="6" s="1"/>
  <c r="G14" i="6"/>
  <c r="F14" i="6" s="1"/>
  <c r="G15" i="6"/>
  <c r="G16" i="6"/>
  <c r="F16" i="6" s="1"/>
  <c r="G17" i="6"/>
  <c r="F17" i="6" s="1"/>
  <c r="G6" i="6"/>
  <c r="F6" i="6" l="1"/>
  <c r="F15" i="6"/>
</calcChain>
</file>

<file path=xl/sharedStrings.xml><?xml version="1.0" encoding="utf-8"?>
<sst xmlns="http://schemas.openxmlformats.org/spreadsheetml/2006/main" count="30" uniqueCount="23">
  <si>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</si>
  <si>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</si>
  <si>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</si>
  <si>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</si>
  <si>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</si>
  <si>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</si>
  <si>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</si>
  <si>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</si>
  <si>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</si>
  <si>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</si>
  <si>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руб</t>
  </si>
  <si>
    <t>январь</t>
  </si>
  <si>
    <t>Водоотведение</t>
  </si>
  <si>
    <t>декабрь</t>
  </si>
  <si>
    <t>м3</t>
  </si>
  <si>
    <t>Гкл</t>
  </si>
  <si>
    <t>Выставлено РСО</t>
  </si>
  <si>
    <t>кВт</t>
  </si>
  <si>
    <t>Холодное водоснабжение</t>
  </si>
  <si>
    <t>Расход Гкал</t>
  </si>
  <si>
    <t>Электоэнергия                           День/Ночь</t>
  </si>
  <si>
    <t>месяц</t>
  </si>
  <si>
    <t>Московское шоссе дом 288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</si>
</sst>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Fill="1"/>
    <xf numFmtId="164" fontId="0" fillId="0" borderId="1" xfId="0" applyNumberFormat="1" applyFill="1" applyBorder="1"/>
    <xf numFmtId="4" fontId="0" fillId="0" borderId="1" xfId="0" applyNumberFormat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0" fillId="0" borderId="1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topLeftCell="A4" zoomScaleNormal="100" zoomScaleSheetLayoutView="100" workbookViewId="0">
      <selection activeCell="E10" sqref="E10"/>
    </sheetView>
  </sheetViews>
  <sheetFormatPr defaultRowHeight="15" x14ac:dyDescent="0.25"/>
  <cols>
    <col min="1" max="1" width="11.85546875" style="4" customWidth="1"/>
    <col min="2" max="2" width="11.5703125" customWidth="1"/>
    <col min="3" max="3" width="14.140625" customWidth="1"/>
    <col min="4" max="4" width="12.42578125" customWidth="1"/>
    <col min="5" max="5" width="15" customWidth="1"/>
    <col min="6" max="6" width="11.85546875" customWidth="1"/>
    <col min="7" max="7" width="13.5703125" customWidth="1"/>
    <col min="8" max="8" width="12" customWidth="1"/>
    <col min="9" max="9" width="13.140625" customWidth="1"/>
    <col min="10" max="10" width="3.85546875" customWidth="1"/>
  </cols>
  <sheetData>
    <row r="1" spans="1:9" x14ac:dyDescent="0.25">
      <c r="B1" s="1"/>
      <c r="C1" s="1"/>
      <c r="D1" s="1"/>
      <c r="E1" s="1"/>
      <c r="F1" s="1"/>
      <c r="G1" s="1"/>
    </row>
    <row r="2" spans="1:9" ht="56.45" customHeight="1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</row>
    <row r="3" spans="1:9" ht="27.75" customHeight="1" x14ac:dyDescent="0.25">
      <c r="A3" s="13" t="s">
        <v>21</v>
      </c>
      <c r="B3" s="12" t="s">
        <v>16</v>
      </c>
      <c r="C3" s="12"/>
      <c r="D3" s="12" t="s">
        <v>16</v>
      </c>
      <c r="E3" s="12"/>
      <c r="F3" s="12" t="s">
        <v>16</v>
      </c>
      <c r="G3" s="12"/>
      <c r="H3" s="12" t="s">
        <v>16</v>
      </c>
      <c r="I3" s="12"/>
    </row>
    <row r="4" spans="1:9" ht="30" customHeight="1" x14ac:dyDescent="0.25">
      <c r="A4" s="14"/>
      <c r="B4" s="12" t="s">
        <v>18</v>
      </c>
      <c r="C4" s="12"/>
      <c r="D4" s="12" t="s">
        <v>19</v>
      </c>
      <c r="E4" s="12"/>
      <c r="F4" s="12" t="s">
        <v>12</v>
      </c>
      <c r="G4" s="12"/>
      <c r="H4" s="12" t="s">
        <v>20</v>
      </c>
      <c r="I4" s="12"/>
    </row>
    <row r="5" spans="1:9" ht="18" customHeight="1" x14ac:dyDescent="0.25">
      <c r="A5" s="15"/>
      <c r="B5" s="5" t="s">
        <v>14</v>
      </c>
      <c r="C5" s="6" t="s">
        <v>10</v>
      </c>
      <c r="D5" s="5" t="s">
        <v>15</v>
      </c>
      <c r="E5" s="6" t="s">
        <v>10</v>
      </c>
      <c r="F5" s="5" t="s">
        <v>14</v>
      </c>
      <c r="G5" s="6" t="s">
        <v>10</v>
      </c>
      <c r="H5" s="8" t="s">
        <v>17</v>
      </c>
      <c r="I5" s="8" t="s">
        <v>10</v>
      </c>
    </row>
    <row r="6" spans="1:9" ht="15.75" x14ac:dyDescent="0.25">
      <c r="A6" s="9" t="s">
        <v>11</v>
      </c>
      <c r="B6" s="2">
        <f>C6/25.44</f>
        <v>3107.7240566037735</v>
      </c>
      <c r="C6" s="2">
        <v>79060.5</v>
      </c>
      <c r="D6" s="2">
        <f>E6/1621.95</f>
        <v>347.30000308270905</v>
      </c>
      <c r="E6" s="2">
        <v>563303.24</v>
      </c>
      <c r="F6" s="2">
        <f>G6/25.44</f>
        <v>3107.7240566037735</v>
      </c>
      <c r="G6" s="2">
        <f t="shared" ref="G6:G17" si="0">C6</f>
        <v>79060.5</v>
      </c>
      <c r="H6" s="3">
        <v>64400</v>
      </c>
      <c r="I6" s="7">
        <v>172372</v>
      </c>
    </row>
    <row r="7" spans="1:9" ht="15.75" x14ac:dyDescent="0.25">
      <c r="A7" s="9" t="s">
        <v>0</v>
      </c>
      <c r="B7" s="2">
        <f t="shared" ref="B7:B11" si="1">C7/25.44</f>
        <v>2806.9764150943392</v>
      </c>
      <c r="C7" s="10">
        <v>71409.48</v>
      </c>
      <c r="D7" s="2">
        <f t="shared" ref="D7:D11" si="2">E7/1621.95</f>
        <v>446.01000030827095</v>
      </c>
      <c r="E7" s="2">
        <v>723405.92</v>
      </c>
      <c r="F7" s="2">
        <f t="shared" ref="F7:F11" si="3">G7/25.44</f>
        <v>2806.9764150943392</v>
      </c>
      <c r="G7" s="2">
        <f t="shared" si="0"/>
        <v>71409.48</v>
      </c>
      <c r="H7" s="3">
        <f>33126+11000</f>
        <v>44126</v>
      </c>
      <c r="I7" s="3">
        <v>118408</v>
      </c>
    </row>
    <row r="8" spans="1:9" ht="15.75" x14ac:dyDescent="0.25">
      <c r="A8" s="9" t="s">
        <v>1</v>
      </c>
      <c r="B8" s="2">
        <f t="shared" si="1"/>
        <v>3107.7240566037735</v>
      </c>
      <c r="C8" s="2">
        <v>79060.5</v>
      </c>
      <c r="D8" s="2">
        <f t="shared" si="2"/>
        <v>373.10999722556181</v>
      </c>
      <c r="E8" s="2">
        <v>605165.76</v>
      </c>
      <c r="F8" s="2">
        <f t="shared" si="3"/>
        <v>3107.7240566037735</v>
      </c>
      <c r="G8" s="2">
        <f t="shared" si="0"/>
        <v>79060.5</v>
      </c>
      <c r="H8" s="3">
        <f>40400+13200</f>
        <v>53600</v>
      </c>
      <c r="I8" s="3">
        <v>144036</v>
      </c>
    </row>
    <row r="9" spans="1:9" ht="15.75" x14ac:dyDescent="0.25">
      <c r="A9" s="9" t="s">
        <v>2</v>
      </c>
      <c r="B9" s="2">
        <f t="shared" si="1"/>
        <v>3007.4744496855342</v>
      </c>
      <c r="C9" s="2">
        <v>76510.149999999994</v>
      </c>
      <c r="D9" s="2">
        <f t="shared" si="2"/>
        <v>339.51999753383268</v>
      </c>
      <c r="E9" s="2">
        <v>550684.46</v>
      </c>
      <c r="F9" s="2">
        <f t="shared" si="3"/>
        <v>3007.4744496855342</v>
      </c>
      <c r="G9" s="2">
        <f t="shared" si="0"/>
        <v>76510.149999999994</v>
      </c>
      <c r="H9" s="3">
        <f>14200+42400</f>
        <v>56600</v>
      </c>
      <c r="I9" s="3">
        <v>151766</v>
      </c>
    </row>
    <row r="10" spans="1:9" ht="15.75" x14ac:dyDescent="0.25">
      <c r="A10" s="9" t="s">
        <v>3</v>
      </c>
      <c r="B10" s="2">
        <f t="shared" si="1"/>
        <v>2358.4441823899369</v>
      </c>
      <c r="C10" s="2">
        <v>59998.82</v>
      </c>
      <c r="D10" s="2">
        <f t="shared" si="2"/>
        <v>247.58999969172908</v>
      </c>
      <c r="E10" s="2">
        <v>401578.6</v>
      </c>
      <c r="F10" s="2">
        <f t="shared" si="3"/>
        <v>2358.4441823899369</v>
      </c>
      <c r="G10" s="2">
        <f t="shared" si="0"/>
        <v>59998.82</v>
      </c>
      <c r="H10" s="3">
        <f>36600+12000</f>
        <v>48600</v>
      </c>
      <c r="I10" s="3">
        <v>130560</v>
      </c>
    </row>
    <row r="11" spans="1:9" ht="15.75" x14ac:dyDescent="0.25">
      <c r="A11" s="9" t="s">
        <v>4</v>
      </c>
      <c r="B11" s="2">
        <f t="shared" si="1"/>
        <v>2353.393867924528</v>
      </c>
      <c r="C11" s="2">
        <v>59870.34</v>
      </c>
      <c r="D11" s="2">
        <f t="shared" si="2"/>
        <v>131.42000061654181</v>
      </c>
      <c r="E11" s="2">
        <v>213156.67</v>
      </c>
      <c r="F11" s="2">
        <f t="shared" si="3"/>
        <v>2353.393867924528</v>
      </c>
      <c r="G11" s="2">
        <f t="shared" si="0"/>
        <v>59870.34</v>
      </c>
      <c r="H11" s="3">
        <f>35400+12000</f>
        <v>47400</v>
      </c>
      <c r="I11" s="3">
        <v>126960</v>
      </c>
    </row>
    <row r="12" spans="1:9" ht="15.75" x14ac:dyDescent="0.25">
      <c r="A12" s="9" t="s">
        <v>5</v>
      </c>
      <c r="B12" s="2">
        <f t="shared" ref="B12:B17" si="4">C12/27.99</f>
        <v>2329.4866023579852</v>
      </c>
      <c r="C12" s="2">
        <v>65202.33</v>
      </c>
      <c r="D12" s="2">
        <f>E12/1678.72</f>
        <v>93.800002382767829</v>
      </c>
      <c r="E12" s="2">
        <v>157463.94</v>
      </c>
      <c r="F12" s="2">
        <f t="shared" ref="F12:F17" si="5">G12/27.99</f>
        <v>2329.4866023579852</v>
      </c>
      <c r="G12" s="2">
        <f t="shared" si="0"/>
        <v>65202.33</v>
      </c>
      <c r="H12" s="3">
        <f>11000+33400</f>
        <v>44400</v>
      </c>
      <c r="I12" s="3">
        <v>135564</v>
      </c>
    </row>
    <row r="13" spans="1:9" ht="15.75" x14ac:dyDescent="0.25">
      <c r="A13" s="9" t="s">
        <v>6</v>
      </c>
      <c r="B13" s="2">
        <f t="shared" si="4"/>
        <v>2397.385494819579</v>
      </c>
      <c r="C13" s="2">
        <v>67102.820000000007</v>
      </c>
      <c r="D13" s="2">
        <f t="shared" ref="D13:D17" si="6">E13/1678.72</f>
        <v>109.62999785550896</v>
      </c>
      <c r="E13" s="2">
        <v>184038.07</v>
      </c>
      <c r="F13" s="2">
        <f t="shared" si="5"/>
        <v>2397.385494819579</v>
      </c>
      <c r="G13" s="2">
        <f t="shared" si="0"/>
        <v>67102.820000000007</v>
      </c>
      <c r="H13" s="3">
        <f>24600+13000</f>
        <v>37600</v>
      </c>
      <c r="I13" s="3">
        <v>109496</v>
      </c>
    </row>
    <row r="14" spans="1:9" ht="15.75" x14ac:dyDescent="0.25">
      <c r="A14" s="9" t="s">
        <v>7</v>
      </c>
      <c r="B14" s="2">
        <f t="shared" si="4"/>
        <v>3007.3369060378709</v>
      </c>
      <c r="C14" s="2">
        <v>84175.360000000001</v>
      </c>
      <c r="D14" s="2">
        <f t="shared" si="6"/>
        <v>132.31999976172321</v>
      </c>
      <c r="E14" s="2">
        <v>222128.23</v>
      </c>
      <c r="F14" s="2">
        <f t="shared" si="5"/>
        <v>3007.3369060378709</v>
      </c>
      <c r="G14" s="2">
        <f t="shared" si="0"/>
        <v>84175.360000000001</v>
      </c>
      <c r="H14" s="3">
        <f>47600+11000</f>
        <v>58600</v>
      </c>
      <c r="I14" s="3">
        <v>183986</v>
      </c>
    </row>
    <row r="15" spans="1:9" ht="15.75" x14ac:dyDescent="0.25">
      <c r="A15" s="9" t="s">
        <v>8</v>
      </c>
      <c r="B15" s="2">
        <f t="shared" si="4"/>
        <v>2419.965344765988</v>
      </c>
      <c r="C15" s="2">
        <v>67734.83</v>
      </c>
      <c r="D15" s="2">
        <f t="shared" si="6"/>
        <v>196.16999857033932</v>
      </c>
      <c r="E15" s="2">
        <v>329314.5</v>
      </c>
      <c r="F15" s="2">
        <f t="shared" si="5"/>
        <v>2419.965344765988</v>
      </c>
      <c r="G15" s="2">
        <f t="shared" si="0"/>
        <v>67734.83</v>
      </c>
      <c r="H15" s="3">
        <f>44000+14600</f>
        <v>58600</v>
      </c>
      <c r="I15" s="3">
        <v>178802</v>
      </c>
    </row>
    <row r="16" spans="1:9" ht="15.75" x14ac:dyDescent="0.25">
      <c r="A16" s="9" t="s">
        <v>9</v>
      </c>
      <c r="B16" s="2">
        <f t="shared" si="4"/>
        <v>2369.9660593068957</v>
      </c>
      <c r="C16" s="2">
        <v>66335.350000000006</v>
      </c>
      <c r="D16" s="2">
        <f t="shared" si="6"/>
        <v>319.81999976172318</v>
      </c>
      <c r="E16" s="2">
        <v>536888.23</v>
      </c>
      <c r="F16" s="2">
        <f t="shared" si="5"/>
        <v>2369.9660593068957</v>
      </c>
      <c r="G16" s="2">
        <f t="shared" si="0"/>
        <v>66335.350000000006</v>
      </c>
      <c r="H16" s="3">
        <f>87+15800+45913</f>
        <v>61800</v>
      </c>
      <c r="I16" s="3">
        <v>188313.3</v>
      </c>
    </row>
    <row r="17" spans="1:9" ht="15.75" x14ac:dyDescent="0.25">
      <c r="A17" s="9" t="s">
        <v>13</v>
      </c>
      <c r="B17" s="2">
        <f t="shared" si="4"/>
        <v>2369.9660593068957</v>
      </c>
      <c r="C17" s="2">
        <v>66335.350000000006</v>
      </c>
      <c r="D17" s="2">
        <f t="shared" si="6"/>
        <v>347.69999761723216</v>
      </c>
      <c r="E17" s="2">
        <v>583690.93999999994</v>
      </c>
      <c r="F17" s="2">
        <f t="shared" si="5"/>
        <v>2369.9660593068957</v>
      </c>
      <c r="G17" s="2">
        <f t="shared" si="0"/>
        <v>66335.350000000006</v>
      </c>
      <c r="H17" s="3">
        <f>15200+43200</f>
        <v>58400</v>
      </c>
      <c r="I17" s="3">
        <v>177256</v>
      </c>
    </row>
    <row r="18" spans="1:9" x14ac:dyDescent="0.25">
      <c r="B18" s="1"/>
      <c r="C18" s="1"/>
      <c r="D18" s="1"/>
      <c r="E18" s="1"/>
      <c r="F18" s="1"/>
      <c r="G18" s="1"/>
    </row>
    <row r="19" spans="1:9" x14ac:dyDescent="0.25">
      <c r="B19" s="1"/>
      <c r="C19" s="1"/>
      <c r="D19" s="1"/>
      <c r="E19" s="1"/>
      <c r="F19" s="1"/>
      <c r="G19" s="1"/>
    </row>
  </sheetData>
  <mergeCells count="10">
    <mergeCell ref="A2:I2"/>
    <mergeCell ref="B4:C4"/>
    <mergeCell ref="D4:E4"/>
    <mergeCell ref="F4:G4"/>
    <mergeCell ref="H4:I4"/>
    <mergeCell ref="A3:A5"/>
    <mergeCell ref="F3:G3"/>
    <mergeCell ref="H3:I3"/>
    <mergeCell ref="B3:C3"/>
    <mergeCell ref="D3:E3"/>
  </mergeCells>
  <pageMargins left="0.25" right="0.25" top="0.75" bottom="0.75" header="0.3" footer="0.3"/>
  <pageSetup paperSize="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2018-03-03T13:32:43Z</cp:lastPrinted>
  <dcterms:created xsi:type="dcterms:W3CDTF">2017-03-03T13:29:12Z</dcterms:created>
  <dcterms:modified xsi:type="dcterms:W3CDTF">2018-04-06T12:29:56Z</dcterms:modified>
</cp:coreProperties>
</file>