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0490" windowHeight="7755" tabRatio="767"/>
  </bookViews>
  <sheets>
    <sheet name="МШ" sheetId="6" r:id="rId1"/>
  </sheets>
  <definedNames>
    <definedName name="_xlnm.Print_Area" localSheetId="0">МШ!$A$1:$J$18</definedName>
  </definedNames>
  <calcPr calcId="152511"/>
</workbook>
</file>

<file path=xl/calcChain.xml><?xml version="1.0" encoding="utf-8"?>
<calcChain xmlns="http://schemas.openxmlformats.org/spreadsheetml/2006/main">
  <c r="G7" i="6" l="1"/>
  <c r="G8" i="6"/>
  <c r="G9" i="6"/>
  <c r="G10" i="6"/>
  <c r="G11" i="6"/>
  <c r="G12" i="6"/>
  <c r="G13" i="6"/>
  <c r="G14" i="6"/>
  <c r="G15" i="6"/>
  <c r="G16" i="6"/>
  <c r="G17" i="6"/>
  <c r="H7" i="6" l="1"/>
  <c r="H8" i="6" l="1"/>
  <c r="H9" i="6"/>
  <c r="H10" i="6"/>
  <c r="H11" i="6"/>
  <c r="H12" i="6"/>
  <c r="H13" i="6"/>
  <c r="H14" i="6"/>
  <c r="H15" i="6"/>
  <c r="H16" i="6"/>
  <c r="H17" i="6"/>
  <c r="D16" i="6" l="1"/>
  <c r="D7" i="6" l="1"/>
  <c r="D8" i="6"/>
  <c r="D9" i="6"/>
  <c r="D10" i="6"/>
  <c r="D11" i="6"/>
  <c r="D6" i="6"/>
  <c r="B7" i="6"/>
  <c r="F7" i="6" s="1"/>
  <c r="B8" i="6"/>
  <c r="F8" i="6" s="1"/>
  <c r="B9" i="6"/>
  <c r="F9" i="6" s="1"/>
  <c r="B10" i="6"/>
  <c r="F10" i="6" s="1"/>
  <c r="B11" i="6"/>
  <c r="F11" i="6" s="1"/>
  <c r="F6" i="6"/>
  <c r="B16" i="6"/>
  <c r="F16" i="6" s="1"/>
  <c r="B17" i="6"/>
  <c r="F17" i="6" l="1"/>
  <c r="G6" i="6"/>
  <c r="B12" i="6"/>
  <c r="F12" i="6" s="1"/>
  <c r="B13" i="6"/>
  <c r="F13" i="6" s="1"/>
  <c r="B14" i="6"/>
  <c r="F14" i="6" s="1"/>
  <c r="B15" i="6"/>
  <c r="F15" i="6" s="1"/>
  <c r="D13" i="6"/>
  <c r="D14" i="6"/>
  <c r="D15" i="6"/>
  <c r="D17" i="6"/>
</calcChain>
</file>

<file path=xl/sharedStrings.xml><?xml version="1.0" encoding="utf-8"?>
<sst xmlns="http://schemas.openxmlformats.org/spreadsheetml/2006/main" count="30" uniqueCount="23">
  <si>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</si>
  <si>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</si>
  <si>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</si>
  <si>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</si>
  <si>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</si>
  <si>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</si>
  <si>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</si>
  <si>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</si>
  <si>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</si>
  <si>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</si>
  <si>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руб</t>
  </si>
  <si>
    <t>Водоотведение</t>
  </si>
  <si>
    <t>декабрь</t>
  </si>
  <si>
    <t>м3</t>
  </si>
  <si>
    <t>Гкл</t>
  </si>
  <si>
    <t>Выставлено РСО</t>
  </si>
  <si>
    <t>кВт</t>
  </si>
  <si>
    <t>Холодное водоснабжение</t>
  </si>
  <si>
    <t>Расход Гкал</t>
  </si>
  <si>
    <t>Электоэнергия                           День/Ночь</t>
  </si>
  <si>
    <t>Московское шоссе дом 246 за 2017 год</t>
  </si>
  <si>
    <t>месяц</t>
  </si>
  <si>
    <t xml:space="preserve">январь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</si>
</sst>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₽"/>
  </numFmts>
  <fonts count="5" x14ac:knownFonts="1">
    <font>
      <sz val="11"/>
      <color theme="1"/>
      <name val="Calibri"/>
      <family val="2"/>
      <charset val="204"/>
      <scheme val="minor"/>
    </font>
    <font>
      <b/>
      <i/>
      <sz val="12"/>
      <color theme="1"/>
      <name val="Times New Roman"/>
      <family val="1"/>
      <charset val="204"/>
    </font>
    <font>
      <b/>
      <i/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164" fontId="0" fillId="0" borderId="0" xfId="0" applyNumberFormat="1" applyFill="1"/>
    <xf numFmtId="0" fontId="0" fillId="2" borderId="0" xfId="0" applyFill="1"/>
    <xf numFmtId="0" fontId="0" fillId="2" borderId="1" xfId="0" applyFill="1" applyBorder="1"/>
    <xf numFmtId="2" fontId="0" fillId="2" borderId="1" xfId="0" applyNumberFormat="1" applyFill="1" applyBorder="1"/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164" fontId="0" fillId="2" borderId="1" xfId="0" applyNumberFormat="1" applyFill="1" applyBorder="1"/>
    <xf numFmtId="4" fontId="0" fillId="2" borderId="1" xfId="0" applyNumberFormat="1" applyFill="1" applyBorder="1"/>
    <xf numFmtId="0" fontId="4" fillId="2" borderId="1" xfId="0" applyFont="1" applyFill="1" applyBorder="1" applyAlignment="1">
      <alignment horizontal="center"/>
    </xf>
    <xf numFmtId="0" fontId="1" fillId="2" borderId="1" xfId="0" applyFont="1" applyFill="1" applyBorder="1"/>
    <xf numFmtId="0" fontId="2" fillId="0" borderId="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6699"/>
      <color rgb="FFF0DC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tabSelected="1" view="pageBreakPreview" topLeftCell="A4" zoomScaleNormal="100" zoomScaleSheetLayoutView="100" workbookViewId="0">
      <selection activeCell="G17" sqref="G17"/>
    </sheetView>
  </sheetViews>
  <sheetFormatPr defaultRowHeight="15" x14ac:dyDescent="0.25"/>
  <cols>
    <col min="1" max="1" width="11.85546875" style="2" customWidth="1"/>
    <col min="2" max="2" width="11.5703125" customWidth="1"/>
    <col min="3" max="3" width="14.140625" customWidth="1"/>
    <col min="4" max="4" width="12.42578125" customWidth="1"/>
    <col min="5" max="5" width="15" customWidth="1"/>
    <col min="6" max="6" width="11.85546875" customWidth="1"/>
    <col min="7" max="7" width="13.5703125" customWidth="1"/>
    <col min="8" max="8" width="12" customWidth="1"/>
    <col min="9" max="9" width="13.140625" customWidth="1"/>
    <col min="10" max="10" width="3.85546875" customWidth="1"/>
  </cols>
  <sheetData>
    <row r="1" spans="1:9" x14ac:dyDescent="0.25">
      <c r="B1" s="1"/>
      <c r="C1" s="1"/>
      <c r="D1" s="1"/>
      <c r="E1" s="1"/>
      <c r="F1" s="1"/>
      <c r="G1" s="1"/>
    </row>
    <row r="2" spans="1:9" ht="26.25" customHeight="1" x14ac:dyDescent="0.25">
      <c r="A2" s="11" t="s">
        <v>20</v>
      </c>
      <c r="B2" s="12"/>
      <c r="C2" s="12"/>
      <c r="D2" s="12"/>
      <c r="E2" s="12"/>
      <c r="F2" s="12"/>
      <c r="G2" s="12"/>
      <c r="H2" s="12"/>
      <c r="I2" s="12"/>
    </row>
    <row r="3" spans="1:9" ht="31.5" customHeight="1" x14ac:dyDescent="0.25">
      <c r="A3" s="14" t="s">
        <v>21</v>
      </c>
      <c r="B3" s="13" t="s">
        <v>15</v>
      </c>
      <c r="C3" s="13"/>
      <c r="D3" s="13" t="s">
        <v>15</v>
      </c>
      <c r="E3" s="13"/>
      <c r="F3" s="13" t="s">
        <v>15</v>
      </c>
      <c r="G3" s="13"/>
      <c r="H3" s="13" t="s">
        <v>15</v>
      </c>
      <c r="I3" s="13"/>
    </row>
    <row r="4" spans="1:9" ht="31.5" customHeight="1" x14ac:dyDescent="0.25">
      <c r="A4" s="14"/>
      <c r="B4" s="13" t="s">
        <v>17</v>
      </c>
      <c r="C4" s="13"/>
      <c r="D4" s="13" t="s">
        <v>18</v>
      </c>
      <c r="E4" s="13"/>
      <c r="F4" s="13" t="s">
        <v>11</v>
      </c>
      <c r="G4" s="13"/>
      <c r="H4" s="13" t="s">
        <v>19</v>
      </c>
      <c r="I4" s="13"/>
    </row>
    <row r="5" spans="1:9" s="2" customFormat="1" ht="15.75" customHeight="1" x14ac:dyDescent="0.25">
      <c r="A5" s="14"/>
      <c r="B5" s="5" t="s">
        <v>13</v>
      </c>
      <c r="C5" s="6" t="s">
        <v>10</v>
      </c>
      <c r="D5" s="5" t="s">
        <v>14</v>
      </c>
      <c r="E5" s="6" t="s">
        <v>10</v>
      </c>
      <c r="F5" s="5" t="s">
        <v>13</v>
      </c>
      <c r="G5" s="6" t="s">
        <v>10</v>
      </c>
      <c r="H5" s="9" t="s">
        <v>16</v>
      </c>
      <c r="I5" s="9" t="s">
        <v>10</v>
      </c>
    </row>
    <row r="6" spans="1:9" s="2" customFormat="1" ht="15.75" customHeight="1" x14ac:dyDescent="0.25">
      <c r="A6" s="10" t="s">
        <v>22</v>
      </c>
      <c r="B6" s="7">
        <v>8116.12</v>
      </c>
      <c r="C6" s="7">
        <v>206473.97</v>
      </c>
      <c r="D6" s="4">
        <f>E6/1621.95</f>
        <v>820.9499984586455</v>
      </c>
      <c r="E6" s="4">
        <v>1331539.8500000001</v>
      </c>
      <c r="F6" s="7">
        <f t="shared" ref="F6:F17" si="0">B6</f>
        <v>8116.12</v>
      </c>
      <c r="G6" s="7">
        <f t="shared" ref="G6:G17" si="1">C6</f>
        <v>206473.97</v>
      </c>
      <c r="H6" s="8">
        <v>176615</v>
      </c>
      <c r="I6" s="8">
        <v>464211.4</v>
      </c>
    </row>
    <row r="7" spans="1:9" s="2" customFormat="1" ht="15.75" x14ac:dyDescent="0.25">
      <c r="A7" s="10" t="s">
        <v>0</v>
      </c>
      <c r="B7" s="7">
        <f t="shared" ref="B7:B11" si="2">C7/25.44</f>
        <v>7709.9225628930808</v>
      </c>
      <c r="C7" s="7">
        <v>196140.43</v>
      </c>
      <c r="D7" s="4">
        <f t="shared" ref="D7:D11" si="3">E7/1621.95</f>
        <v>842.04000123308367</v>
      </c>
      <c r="E7" s="3">
        <v>1365746.78</v>
      </c>
      <c r="F7" s="7">
        <f t="shared" si="0"/>
        <v>7709.9225628930808</v>
      </c>
      <c r="G7" s="7">
        <f t="shared" si="1"/>
        <v>196140.43</v>
      </c>
      <c r="H7" s="8">
        <f>20868+27460+87248</f>
        <v>135576</v>
      </c>
      <c r="I7" s="8">
        <v>448665.35</v>
      </c>
    </row>
    <row r="8" spans="1:9" s="2" customFormat="1" ht="15.75" x14ac:dyDescent="0.25">
      <c r="A8" s="10" t="s">
        <v>1</v>
      </c>
      <c r="B8" s="7">
        <f t="shared" si="2"/>
        <v>6684.0699685534582</v>
      </c>
      <c r="C8" s="7">
        <v>170042.74</v>
      </c>
      <c r="D8" s="4">
        <f t="shared" si="3"/>
        <v>742.22000061654182</v>
      </c>
      <c r="E8" s="3">
        <v>1203843.73</v>
      </c>
      <c r="F8" s="7">
        <f t="shared" si="0"/>
        <v>6684.0699685534582</v>
      </c>
      <c r="G8" s="7">
        <f t="shared" si="1"/>
        <v>170042.74</v>
      </c>
      <c r="H8" s="8">
        <f>22240+105910+34010</f>
        <v>162160</v>
      </c>
      <c r="I8" s="8">
        <v>513273.64</v>
      </c>
    </row>
    <row r="9" spans="1:9" s="2" customFormat="1" ht="15.75" x14ac:dyDescent="0.25">
      <c r="A9" s="10" t="s">
        <v>2</v>
      </c>
      <c r="B9" s="7">
        <f t="shared" si="2"/>
        <v>4490.9013364779876</v>
      </c>
      <c r="C9" s="7">
        <v>114248.53</v>
      </c>
      <c r="D9" s="4">
        <f t="shared" si="3"/>
        <v>683.19999999999993</v>
      </c>
      <c r="E9" s="4">
        <v>1108116.24</v>
      </c>
      <c r="F9" s="7">
        <f t="shared" si="0"/>
        <v>4490.9013364779876</v>
      </c>
      <c r="G9" s="7">
        <f t="shared" si="1"/>
        <v>114248.53</v>
      </c>
      <c r="H9" s="8">
        <f>24460+113870+36430</f>
        <v>174760</v>
      </c>
      <c r="I9" s="8">
        <v>561389.21</v>
      </c>
    </row>
    <row r="10" spans="1:9" s="2" customFormat="1" ht="15.75" x14ac:dyDescent="0.25">
      <c r="A10" s="10" t="s">
        <v>3</v>
      </c>
      <c r="B10" s="7">
        <f t="shared" si="2"/>
        <v>3707.1167452830186</v>
      </c>
      <c r="C10" s="7">
        <v>94309.05</v>
      </c>
      <c r="D10" s="4">
        <f t="shared" si="3"/>
        <v>510.2</v>
      </c>
      <c r="E10" s="7">
        <v>827518.89</v>
      </c>
      <c r="F10" s="7">
        <f t="shared" si="0"/>
        <v>3707.1167452830186</v>
      </c>
      <c r="G10" s="7">
        <f t="shared" si="1"/>
        <v>94309.05</v>
      </c>
      <c r="H10" s="8">
        <f>21920+93910+31210</f>
        <v>147040</v>
      </c>
      <c r="I10" s="8">
        <v>473095.76</v>
      </c>
    </row>
    <row r="11" spans="1:9" s="2" customFormat="1" ht="15.75" x14ac:dyDescent="0.25">
      <c r="A11" s="10" t="s">
        <v>4</v>
      </c>
      <c r="B11" s="7">
        <f t="shared" si="2"/>
        <v>4094.6686320754711</v>
      </c>
      <c r="C11" s="7">
        <v>104168.37</v>
      </c>
      <c r="D11" s="4">
        <f t="shared" si="3"/>
        <v>226.23000092481271</v>
      </c>
      <c r="E11" s="7">
        <v>366933.75</v>
      </c>
      <c r="F11" s="7">
        <f t="shared" si="0"/>
        <v>4094.6686320754711</v>
      </c>
      <c r="G11" s="7">
        <f t="shared" si="1"/>
        <v>104168.37</v>
      </c>
      <c r="H11" s="8">
        <f>22080+87200+29520</f>
        <v>138800</v>
      </c>
      <c r="I11" s="8">
        <v>448878.36</v>
      </c>
    </row>
    <row r="12" spans="1:9" s="2" customFormat="1" ht="15.75" x14ac:dyDescent="0.25">
      <c r="A12" s="10" t="s">
        <v>5</v>
      </c>
      <c r="B12" s="7">
        <f t="shared" ref="B12:B17" si="4">C12/27.99</f>
        <v>3809.4866023579852</v>
      </c>
      <c r="C12" s="7">
        <v>106627.53</v>
      </c>
      <c r="D12" s="4">
        <v>150.28</v>
      </c>
      <c r="E12" s="7">
        <v>252278.04</v>
      </c>
      <c r="F12" s="7">
        <f t="shared" si="0"/>
        <v>3809.4866023579852</v>
      </c>
      <c r="G12" s="7">
        <f t="shared" si="1"/>
        <v>106627.53</v>
      </c>
      <c r="H12" s="8">
        <f>22050+28890+83180</f>
        <v>134120</v>
      </c>
      <c r="I12" s="8">
        <v>492736.77</v>
      </c>
    </row>
    <row r="13" spans="1:9" s="2" customFormat="1" ht="15.75" x14ac:dyDescent="0.25">
      <c r="A13" s="10" t="s">
        <v>6</v>
      </c>
      <c r="B13" s="7">
        <f t="shared" si="4"/>
        <v>4014.4826723829938</v>
      </c>
      <c r="C13" s="7">
        <v>112365.37</v>
      </c>
      <c r="D13" s="4">
        <f t="shared" ref="D13:D17" si="5">E13/1678.72</f>
        <v>184.81999976172324</v>
      </c>
      <c r="E13" s="7">
        <v>310261.03000000003</v>
      </c>
      <c r="F13" s="7">
        <f t="shared" si="0"/>
        <v>4014.4826723829938</v>
      </c>
      <c r="G13" s="7">
        <f t="shared" si="1"/>
        <v>112365.37</v>
      </c>
      <c r="H13" s="8">
        <f>25700+33270+96630</f>
        <v>155600</v>
      </c>
      <c r="I13" s="8">
        <v>574660.78</v>
      </c>
    </row>
    <row r="14" spans="1:9" s="2" customFormat="1" ht="15.75" x14ac:dyDescent="0.25">
      <c r="A14" s="10" t="s">
        <v>7</v>
      </c>
      <c r="B14" s="7">
        <f t="shared" si="4"/>
        <v>4490.6959628438735</v>
      </c>
      <c r="C14" s="7">
        <v>125694.58</v>
      </c>
      <c r="D14" s="4">
        <f t="shared" si="5"/>
        <v>232.51999737895537</v>
      </c>
      <c r="E14" s="7">
        <v>390335.97</v>
      </c>
      <c r="F14" s="7">
        <f t="shared" si="0"/>
        <v>4490.6959628438735</v>
      </c>
      <c r="G14" s="7">
        <f t="shared" si="1"/>
        <v>125694.58</v>
      </c>
      <c r="H14" s="8">
        <f>18100+28420+88240</f>
        <v>134760</v>
      </c>
      <c r="I14" s="8">
        <v>490226.14</v>
      </c>
    </row>
    <row r="15" spans="1:9" s="2" customFormat="1" ht="15.75" x14ac:dyDescent="0.25">
      <c r="A15" s="10" t="s">
        <v>8</v>
      </c>
      <c r="B15" s="7">
        <f t="shared" si="4"/>
        <v>3859.9449803501252</v>
      </c>
      <c r="C15" s="7">
        <v>108039.86</v>
      </c>
      <c r="D15" s="4">
        <f t="shared" si="5"/>
        <v>422.44999761723216</v>
      </c>
      <c r="E15" s="7">
        <v>709175.26</v>
      </c>
      <c r="F15" s="7">
        <f t="shared" si="0"/>
        <v>3859.9449803501252</v>
      </c>
      <c r="G15" s="7">
        <f t="shared" si="1"/>
        <v>108039.86</v>
      </c>
      <c r="H15" s="8">
        <f>6780+115830+37190</f>
        <v>159800</v>
      </c>
      <c r="I15" s="8">
        <v>517336.9</v>
      </c>
    </row>
    <row r="16" spans="1:9" s="2" customFormat="1" ht="15.75" x14ac:dyDescent="0.25">
      <c r="A16" s="10" t="s">
        <v>9</v>
      </c>
      <c r="B16" s="7">
        <f t="shared" si="4"/>
        <v>4371.9374776705972</v>
      </c>
      <c r="C16" s="7">
        <v>122370.53</v>
      </c>
      <c r="D16" s="4">
        <f t="shared" si="5"/>
        <v>656.83000142966068</v>
      </c>
      <c r="E16" s="7">
        <v>1102633.6599999999</v>
      </c>
      <c r="F16" s="7">
        <f t="shared" si="0"/>
        <v>4371.9374776705972</v>
      </c>
      <c r="G16" s="7">
        <f t="shared" si="1"/>
        <v>122370.53</v>
      </c>
      <c r="H16" s="8">
        <f>2900+117330+37970</f>
        <v>158200</v>
      </c>
      <c r="I16" s="8">
        <v>495626.1</v>
      </c>
    </row>
    <row r="17" spans="1:9" s="2" customFormat="1" ht="15.75" x14ac:dyDescent="0.25">
      <c r="A17" s="10" t="s">
        <v>12</v>
      </c>
      <c r="B17" s="7">
        <f t="shared" si="4"/>
        <v>4371.9374776705972</v>
      </c>
      <c r="C17" s="7">
        <v>122370.53</v>
      </c>
      <c r="D17" s="4">
        <f t="shared" si="5"/>
        <v>707.18000023827676</v>
      </c>
      <c r="E17" s="7">
        <v>1187157.21</v>
      </c>
      <c r="F17" s="7">
        <f t="shared" si="0"/>
        <v>4371.9374776705972</v>
      </c>
      <c r="G17" s="7">
        <f t="shared" si="1"/>
        <v>122370.53</v>
      </c>
      <c r="H17" s="8">
        <f>2720+107900+35940</f>
        <v>146560</v>
      </c>
      <c r="I17" s="8">
        <v>457375.93</v>
      </c>
    </row>
    <row r="18" spans="1:9" x14ac:dyDescent="0.25">
      <c r="B18" s="1"/>
      <c r="C18" s="1"/>
      <c r="D18" s="1"/>
      <c r="E18" s="1"/>
      <c r="F18" s="1"/>
      <c r="G18" s="1"/>
    </row>
  </sheetData>
  <mergeCells count="10">
    <mergeCell ref="A2:I2"/>
    <mergeCell ref="H3:I3"/>
    <mergeCell ref="B3:C3"/>
    <mergeCell ref="D3:E3"/>
    <mergeCell ref="F3:G3"/>
    <mergeCell ref="A3:A5"/>
    <mergeCell ref="B4:C4"/>
    <mergeCell ref="D4:E4"/>
    <mergeCell ref="F4:G4"/>
    <mergeCell ref="H4:I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МШ</vt:lpstr>
      <vt:lpstr>МШ!Область_печати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2018-03-03T13:32:43Z</cp:lastPrinted>
  <dcterms:created xsi:type="dcterms:W3CDTF">2017-03-03T13:29:12Z</dcterms:created>
  <dcterms:modified xsi:type="dcterms:W3CDTF">2018-04-06T12:26:00Z</dcterms:modified>
</cp:coreProperties>
</file>